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9040" windowHeight="15840"/>
  </bookViews>
  <sheets>
    <sheet name="Rozpočet" sheetId="4" r:id="rId1"/>
  </sheets>
  <definedNames>
    <definedName name="baseACT_avec_TER_final">#REF!</definedName>
    <definedName name="_xlnm.Print_Area" localSheetId="0">Rozpočet!$A$1:$G$73</definedName>
    <definedName name="Requête5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" i="4"/>
  <c r="F38" l="1"/>
  <c r="F58"/>
  <c r="F41"/>
  <c r="F42"/>
  <c r="F24"/>
  <c r="F64" l="1"/>
  <c r="F61"/>
  <c r="F62"/>
  <c r="F63"/>
  <c r="F60"/>
  <c r="F32"/>
  <c r="F33"/>
  <c r="F34"/>
  <c r="F16"/>
  <c r="F53"/>
  <c r="F54"/>
  <c r="F55"/>
  <c r="F56"/>
  <c r="F57"/>
  <c r="F15"/>
  <c r="F31" l="1"/>
  <c r="F51"/>
  <c r="F27" l="1"/>
  <c r="F26"/>
  <c r="F23"/>
  <c r="F22"/>
  <c r="F14" l="1"/>
  <c r="F40" l="1"/>
  <c r="F49" l="1"/>
  <c r="F11" l="1"/>
  <c r="F13"/>
  <c r="F30"/>
  <c r="F48"/>
  <c r="F35"/>
  <c r="F12"/>
  <c r="F36"/>
  <c r="F19" l="1"/>
  <c r="F20"/>
  <c r="F21"/>
  <c r="F25"/>
  <c r="F28"/>
  <c r="F29"/>
  <c r="F10" l="1"/>
  <c r="F37" l="1"/>
  <c r="F44" s="1"/>
  <c r="F71" l="1"/>
  <c r="G45"/>
  <c r="G72" s="1"/>
  <c r="F46" l="1"/>
  <c r="F73"/>
</calcChain>
</file>

<file path=xl/sharedStrings.xml><?xml version="1.0" encoding="utf-8"?>
<sst xmlns="http://schemas.openxmlformats.org/spreadsheetml/2006/main" count="190" uniqueCount="136">
  <si>
    <t>P.č.</t>
  </si>
  <si>
    <t>Mn.</t>
  </si>
  <si>
    <t>Popis</t>
  </si>
  <si>
    <t>MJ</t>
  </si>
  <si>
    <t>ks</t>
  </si>
  <si>
    <t>m</t>
  </si>
  <si>
    <t>Jed. cena (EUR)</t>
  </si>
  <si>
    <t>Dodávka</t>
  </si>
  <si>
    <t>Montáž</t>
  </si>
  <si>
    <t>%</t>
  </si>
  <si>
    <t>5</t>
  </si>
  <si>
    <t>3</t>
  </si>
  <si>
    <t>6</t>
  </si>
  <si>
    <t>Spolu dodávka</t>
  </si>
  <si>
    <t>Spolu montáž</t>
  </si>
  <si>
    <t>Spolu montáž + dodávka</t>
  </si>
  <si>
    <t>4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</si>
  <si>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</si>
  <si>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</si>
  <si>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</si>
  <si>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</si>
  <si>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</si>
  <si>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</si>
  <si>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</si>
  <si>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</si>
  <si>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</si>
  <si>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</si>
  <si>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</si>
  <si>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</si>
  <si>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</si>
  <si>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</si>
  <si>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</si>
  <si>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Pomocný montážny materiál</t>
  </si>
  <si>
    <t>2</t>
  </si>
  <si>
    <t>Prípojnica EPP</t>
  </si>
  <si>
    <t>Wago svorky 2</t>
  </si>
  <si>
    <t>Wago svorky 3</t>
  </si>
  <si>
    <t>Wago svorky 4</t>
  </si>
  <si>
    <t>20</t>
  </si>
  <si>
    <t>Vypracovanie revíznej správy</t>
  </si>
  <si>
    <t>Montáž vypínačov, zásuviek</t>
  </si>
  <si>
    <t>Prístrojová krabica</t>
  </si>
  <si>
    <t>Vodič ZŽ 6</t>
  </si>
  <si>
    <t>12</t>
  </si>
  <si>
    <t>Montáž svietidiel</t>
  </si>
  <si>
    <t>1</t>
  </si>
  <si>
    <t>Vodič ZŽ 4</t>
  </si>
  <si>
    <t>Vodič ZŽ 16</t>
  </si>
  <si>
    <t>Rack + výzbroj, oživenia a zapojenie</t>
  </si>
  <si>
    <t>FTP cat 6e. LSOH</t>
  </si>
  <si>
    <t>Murárska výpomoc pre montážne práce</t>
  </si>
  <si>
    <t>Drážkovanie káblov</t>
  </si>
  <si>
    <t>Napojenie zariadení VZT,UK a ZTI</t>
  </si>
  <si>
    <t>Vŕtanie otvorov, pre inšt. krabice</t>
  </si>
  <si>
    <t>hod</t>
  </si>
  <si>
    <t>Ukončenie káblov v rozvádzači</t>
  </si>
  <si>
    <t>Vypracovanie PSV + fotodokumentácia</t>
  </si>
  <si>
    <t>Inštalačná krabice IP54</t>
  </si>
  <si>
    <t>Rúrka ohybná FXP 16mm, 750N</t>
  </si>
  <si>
    <t>Rúrka ohybná FXP 20mm, 750N</t>
  </si>
  <si>
    <t>Rúrka ohybná FXP 25mm, 750N</t>
  </si>
  <si>
    <t>33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</si>
  <si>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</si>
  <si>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</si>
  <si>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</si>
  <si>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</si>
  <si>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</si>
  <si>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</si>
  <si>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</si>
  <si>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</si>
  <si>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</si>
  <si>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</si>
  <si>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</si>
  <si>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</si>
  <si>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</si>
  <si>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</si>
  <si>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</si>
  <si>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</si>
  <si>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42</t>
  </si>
  <si>
    <t>43</t>
  </si>
  <si>
    <t>44</t>
  </si>
  <si>
    <t>45</t>
  </si>
  <si>
    <t>46</t>
  </si>
  <si>
    <t>47</t>
  </si>
  <si>
    <t>48</t>
  </si>
  <si>
    <t>Pás FeZn30x4</t>
  </si>
  <si>
    <t>Zemniace tyče ZT2</t>
  </si>
  <si>
    <t>AlMgSI 8mm</t>
  </si>
  <si>
    <t>Svorky SK, SS, SO</t>
  </si>
  <si>
    <t>Výkopové práce pre uzemnenie, uloženie FeZn 30x4mm, zához</t>
  </si>
  <si>
    <t>kg</t>
  </si>
  <si>
    <t>41</t>
  </si>
  <si>
    <t>Rozvádzač RH - úprava + výzbroj</t>
  </si>
  <si>
    <t>Montáž bleskozvodnej sústav</t>
  </si>
  <si>
    <t>Zásuvka jednoduchá 230V,50Hz + Rámik</t>
  </si>
  <si>
    <t>Zásuvka dvojitá 230V,50Hz  + Rámik</t>
  </si>
  <si>
    <t>Vypínač riad č. 1 + Rámik</t>
  </si>
  <si>
    <t>Vypínač riad č. 6 + Rámik</t>
  </si>
  <si>
    <t>Vypínač riad č. 7 + Rámik</t>
  </si>
  <si>
    <t>Zásuvka dátová 2xRJ45, cat.6e + Rámik</t>
  </si>
  <si>
    <t>Kábel  N2XH-J 5x25</t>
  </si>
  <si>
    <r>
      <t xml:space="preserve">FXP trubka Kopoflex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50mm</t>
    </r>
  </si>
  <si>
    <t>Kábel  CHKE-V-J 3x 1,5mm2^, E30</t>
  </si>
  <si>
    <t>Kábel  CHKE-V-J 3x 2,5mm2^, E30</t>
  </si>
  <si>
    <t>Kábel  CHKE-V-O 3x 1,5mm2^, E30</t>
  </si>
  <si>
    <t>Kábel  CHKE-V-J 5x 2,5mm2^, E30</t>
  </si>
  <si>
    <t>Kábel  CHKE-V-J 5x 4mm2^, E30</t>
  </si>
  <si>
    <t>Svietidlá podľa ponuky</t>
  </si>
  <si>
    <t>Uloženie káblov</t>
  </si>
  <si>
    <t>Núdzové svietidlo</t>
  </si>
  <si>
    <t>Svietidlo exteriérové</t>
  </si>
  <si>
    <t xml:space="preserve">Odberateľ: Mesto Trnava, Hlavná č.1, Trnava 917 71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</si>
  <si>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</si>
  <si>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</si>
  <si>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</si>
  <si>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</si>
  <si>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</si>
  <si>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</si>
  <si>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</si>
  <si>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ADIZ EU </t>
  </si>
  <si>
    <t xml:space="preserve">JKSO: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</si>
  <si>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</si>
  <si>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</si>
  <si>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</si>
  <si>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</si>
  <si>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</si>
  <si>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</si>
  <si>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</si>
  <si>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</si>
  <si>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Stavba : ZŠ a MŠ I. Krasku</t>
  </si>
  <si>
    <t>VF</t>
  </si>
  <si>
    <t>N</t>
  </si>
  <si>
    <t>Objekt : SO01 Telocvičňa - elektro</t>
  </si>
  <si>
    <t xml:space="preserve">Spracoval: </t>
  </si>
  <si>
    <t>Dátum: 02.12.2021</t>
  </si>
  <si>
    <t>0</t>
  </si>
</sst>
</file>

<file path=xl/styles.xml><?xml version="1.0" encoding="utf-8"?>
<styleSheet xmlns="http://schemas.openxmlformats.org/spreadsheetml/2006/main">
  <numFmts count="12">
    <numFmt numFmtId="164" formatCode="_-* #,##0\ _S_k_-;\-* #,##0\ _S_k_-;_-* &quot;-&quot;\ _S_k_-;_-@_-"/>
    <numFmt numFmtId="165" formatCode="_-* #,##0\ &quot;zł&quot;_-;\-* #,##0\ &quot;zł&quot;_-;_-* &quot;-&quot;\ &quot;zł&quot;_-;_-@_-"/>
    <numFmt numFmtId="166" formatCode="_-* #,##0\ _z_ł_-;\-* #,##0\ _z_ł_-;_-* &quot;-&quot;\ _z_ł_-;_-@_-"/>
    <numFmt numFmtId="167" formatCode="_-* #,##0.00\ &quot;zł&quot;_-;\-* #,##0.00\ &quot;zł&quot;_-;_-* &quot;-&quot;??\ &quot;zł&quot;_-;_-@_-"/>
    <numFmt numFmtId="168" formatCode="_-* #,##0.00\ _z_ł_-;\-* #,##0.00\ _z_ł_-;_-* &quot;-&quot;??\ _z_ł_-;_-@_-"/>
    <numFmt numFmtId="169" formatCode="#,##0.00\ [$€-1]"/>
    <numFmt numFmtId="170" formatCode="_-* #,##0.00\ [$€-1]_-;\-* #,##0.00\ [$€-1]_-;_-* &quot;-&quot;??\ [$€-1]_-;_-@_-"/>
    <numFmt numFmtId="171" formatCode="#,##0.00000"/>
    <numFmt numFmtId="172" formatCode="#,##0.000"/>
    <numFmt numFmtId="173" formatCode="#,##0.0"/>
    <numFmt numFmtId="174" formatCode="#,##0.0000"/>
    <numFmt numFmtId="175" formatCode="0.0"/>
  </numFmts>
  <fonts count="18">
    <font>
      <sz val="10"/>
      <name val="Arial"/>
      <charset val="238"/>
    </font>
    <font>
      <sz val="10"/>
      <name val="Arial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 PL"/>
      <charset val="238"/>
    </font>
    <font>
      <u/>
      <sz val="10"/>
      <color indexed="36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</font>
    <font>
      <b/>
      <sz val="8"/>
      <name val="Arial Narrow"/>
      <charset val="238"/>
    </font>
    <font>
      <sz val="8"/>
      <name val="Arial Narrow"/>
      <charset val="238"/>
    </font>
    <font>
      <sz val="8"/>
      <color indexed="9"/>
      <name val="Arial Narrow"/>
      <charset val="238"/>
    </font>
    <font>
      <sz val="7.5"/>
      <color rgb="FFFFFFFF"/>
      <name val="Arial Narrow"/>
      <charset val="238"/>
    </font>
    <font>
      <b/>
      <sz val="8"/>
      <color indexed="9"/>
      <name val="Arial Narrow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4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</cellStyleXfs>
  <cellXfs count="62">
    <xf numFmtId="0" fontId="0" fillId="0" borderId="0" xfId="0"/>
    <xf numFmtId="0" fontId="3" fillId="0" borderId="0" xfId="6" applyFont="1"/>
    <xf numFmtId="0" fontId="3" fillId="0" borderId="0" xfId="6" applyFont="1" applyAlignment="1">
      <alignment horizontal="center"/>
    </xf>
    <xf numFmtId="169" fontId="3" fillId="0" borderId="0" xfId="6" applyNumberFormat="1" applyFont="1"/>
    <xf numFmtId="49" fontId="11" fillId="2" borderId="1" xfId="6" applyNumberFormat="1" applyFont="1" applyFill="1" applyBorder="1" applyAlignment="1" applyProtection="1">
      <alignment horizontal="center" vertical="center"/>
      <protection locked="0"/>
    </xf>
    <xf numFmtId="0" fontId="11" fillId="2" borderId="1" xfId="6" applyFont="1" applyFill="1" applyBorder="1" applyAlignment="1" applyProtection="1">
      <alignment horizontal="center" vertical="center"/>
      <protection locked="0"/>
    </xf>
    <xf numFmtId="1" fontId="11" fillId="2" borderId="1" xfId="6" applyNumberFormat="1" applyFont="1" applyFill="1" applyBorder="1" applyAlignment="1" applyProtection="1">
      <alignment horizontal="center" vertical="center" shrinkToFit="1"/>
      <protection locked="0"/>
    </xf>
    <xf numFmtId="169" fontId="11" fillId="2" borderId="1" xfId="6" applyNumberFormat="1" applyFont="1" applyFill="1" applyBorder="1" applyAlignment="1" applyProtection="1">
      <alignment horizontal="center" vertical="center"/>
      <protection locked="0"/>
    </xf>
    <xf numFmtId="0" fontId="3" fillId="2" borderId="0" xfId="6" applyFont="1" applyFill="1"/>
    <xf numFmtId="0" fontId="0" fillId="2" borderId="1" xfId="0" applyFill="1" applyBorder="1" applyAlignment="1">
      <alignment horizontal="center" vertical="center"/>
    </xf>
    <xf numFmtId="169" fontId="9" fillId="2" borderId="1" xfId="6" applyNumberFormat="1" applyFont="1" applyFill="1" applyBorder="1" applyAlignment="1" applyProtection="1">
      <alignment vertical="center"/>
      <protection hidden="1"/>
    </xf>
    <xf numFmtId="49" fontId="8" fillId="2" borderId="1" xfId="6" applyNumberFormat="1" applyFont="1" applyFill="1" applyBorder="1" applyAlignment="1" applyProtection="1">
      <alignment horizontal="center" vertical="center"/>
      <protection locked="0"/>
    </xf>
    <xf numFmtId="169" fontId="9" fillId="0" borderId="1" xfId="6" applyNumberFormat="1" applyFont="1" applyFill="1" applyBorder="1" applyAlignment="1" applyProtection="1">
      <alignment vertical="center"/>
      <protection hidden="1"/>
    </xf>
    <xf numFmtId="49" fontId="9" fillId="2" borderId="1" xfId="6" applyNumberFormat="1" applyFont="1" applyFill="1" applyBorder="1" applyAlignment="1" applyProtection="1">
      <alignment horizontal="center" vertical="center"/>
      <protection hidden="1"/>
    </xf>
    <xf numFmtId="49" fontId="8" fillId="0" borderId="1" xfId="6" applyNumberFormat="1" applyFont="1" applyFill="1" applyBorder="1" applyAlignment="1" applyProtection="1">
      <alignment horizontal="center" vertical="center"/>
      <protection locked="0"/>
    </xf>
    <xf numFmtId="0" fontId="9" fillId="0" borderId="1" xfId="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9" fillId="0" borderId="1" xfId="6" applyFont="1" applyFill="1" applyBorder="1"/>
    <xf numFmtId="169" fontId="9" fillId="0" borderId="1" xfId="6" applyNumberFormat="1" applyFont="1" applyFill="1" applyBorder="1"/>
    <xf numFmtId="0" fontId="1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6" applyFont="1" applyFill="1" applyBorder="1" applyAlignment="1">
      <alignment horizontal="left" vertical="center"/>
    </xf>
    <xf numFmtId="169" fontId="9" fillId="0" borderId="1" xfId="6" applyNumberFormat="1" applyFont="1" applyFill="1" applyBorder="1" applyAlignment="1">
      <alignment horizontal="right" vertical="center"/>
    </xf>
    <xf numFmtId="169" fontId="9" fillId="2" borderId="1" xfId="6" applyNumberFormat="1" applyFont="1" applyFill="1" applyBorder="1" applyAlignment="1">
      <alignment horizontal="right" vertical="center"/>
    </xf>
    <xf numFmtId="169" fontId="11" fillId="0" borderId="1" xfId="6" applyNumberFormat="1" applyFont="1" applyFill="1" applyBorder="1"/>
    <xf numFmtId="170" fontId="11" fillId="2" borderId="1" xfId="6" applyNumberFormat="1" applyFont="1" applyFill="1" applyBorder="1"/>
    <xf numFmtId="49" fontId="9" fillId="2" borderId="0" xfId="6" applyNumberFormat="1" applyFont="1" applyFill="1" applyBorder="1" applyAlignment="1" applyProtection="1">
      <alignment horizontal="center" vertical="center"/>
      <protection hidden="1"/>
    </xf>
    <xf numFmtId="0" fontId="9" fillId="0" borderId="0" xfId="6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 wrapText="1"/>
    </xf>
    <xf numFmtId="0" fontId="9" fillId="0" borderId="0" xfId="6" applyFont="1" applyFill="1" applyBorder="1"/>
    <xf numFmtId="169" fontId="11" fillId="0" borderId="0" xfId="6" applyNumberFormat="1" applyFont="1" applyFill="1" applyBorder="1"/>
    <xf numFmtId="169" fontId="9" fillId="0" borderId="0" xfId="6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left" vertical="center" wrapText="1"/>
    </xf>
    <xf numFmtId="0" fontId="3" fillId="0" borderId="0" xfId="6" applyFont="1" applyBorder="1" applyAlignment="1">
      <alignment horizontal="center"/>
    </xf>
    <xf numFmtId="0" fontId="3" fillId="0" borderId="0" xfId="6" applyFont="1" applyBorder="1"/>
    <xf numFmtId="0" fontId="3" fillId="0" borderId="1" xfId="6" applyFont="1" applyBorder="1" applyAlignment="1">
      <alignment horizontal="center"/>
    </xf>
    <xf numFmtId="0" fontId="3" fillId="0" borderId="1" xfId="6" applyFont="1" applyBorder="1"/>
    <xf numFmtId="49" fontId="9" fillId="0" borderId="1" xfId="6" applyNumberFormat="1" applyFont="1" applyFill="1" applyBorder="1" applyAlignment="1">
      <alignment horizontal="right" vertical="center"/>
    </xf>
    <xf numFmtId="0" fontId="9" fillId="0" borderId="1" xfId="6" applyFont="1" applyBorder="1"/>
    <xf numFmtId="169" fontId="9" fillId="0" borderId="1" xfId="6" applyNumberFormat="1" applyFont="1" applyBorder="1"/>
    <xf numFmtId="169" fontId="11" fillId="0" borderId="1" xfId="6" applyNumberFormat="1" applyFont="1" applyBorder="1"/>
    <xf numFmtId="0" fontId="9" fillId="0" borderId="1" xfId="6" applyFont="1" applyFill="1" applyBorder="1" applyAlignment="1">
      <alignment horizontal="left" vertical="center" wrapText="1"/>
    </xf>
    <xf numFmtId="0" fontId="13" fillId="0" borderId="0" xfId="0" applyFont="1" applyProtection="1"/>
    <xf numFmtId="0" fontId="14" fillId="0" borderId="0" xfId="0" applyFont="1" applyProtection="1"/>
    <xf numFmtId="4" fontId="14" fillId="0" borderId="0" xfId="0" applyNumberFormat="1" applyFont="1" applyProtection="1"/>
    <xf numFmtId="171" fontId="14" fillId="0" borderId="0" xfId="0" applyNumberFormat="1" applyFont="1" applyProtection="1"/>
    <xf numFmtId="172" fontId="14" fillId="0" borderId="0" xfId="0" applyNumberFormat="1" applyFont="1" applyProtection="1"/>
    <xf numFmtId="0" fontId="15" fillId="0" borderId="0" xfId="13" applyFont="1"/>
    <xf numFmtId="49" fontId="15" fillId="0" borderId="0" xfId="13" applyNumberFormat="1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right" wrapText="1"/>
    </xf>
    <xf numFmtId="49" fontId="14" fillId="0" borderId="0" xfId="0" applyNumberFormat="1" applyFont="1" applyProtection="1"/>
    <xf numFmtId="0" fontId="17" fillId="0" borderId="0" xfId="13" applyFont="1"/>
    <xf numFmtId="49" fontId="17" fillId="0" borderId="0" xfId="13" applyNumberFormat="1" applyFont="1"/>
    <xf numFmtId="173" fontId="16" fillId="0" borderId="0" xfId="0" applyNumberFormat="1" applyFont="1" applyAlignment="1">
      <alignment horizontal="right" wrapText="1"/>
    </xf>
    <xf numFmtId="4" fontId="16" fillId="0" borderId="0" xfId="0" applyNumberFormat="1" applyFont="1" applyAlignment="1">
      <alignment horizontal="right" wrapText="1"/>
    </xf>
    <xf numFmtId="174" fontId="16" fillId="0" borderId="0" xfId="0" applyNumberFormat="1" applyFont="1" applyAlignment="1">
      <alignment horizontal="right" wrapText="1"/>
    </xf>
    <xf numFmtId="175" fontId="0" fillId="2" borderId="1" xfId="0" applyNumberFormat="1" applyFill="1" applyBorder="1" applyAlignment="1">
      <alignment vertical="center"/>
    </xf>
    <xf numFmtId="175" fontId="0" fillId="0" borderId="1" xfId="0" applyNumberFormat="1" applyFill="1" applyBorder="1" applyAlignment="1">
      <alignment vertical="center"/>
    </xf>
    <xf numFmtId="175" fontId="10" fillId="2" borderId="1" xfId="0" applyNumberFormat="1" applyFont="1" applyFill="1" applyBorder="1" applyAlignment="1">
      <alignment vertical="center"/>
    </xf>
  </cellXfs>
  <cellStyles count="14">
    <cellStyle name="čárky [0]_rabatove_kategorie" xfId="1"/>
    <cellStyle name="Dziesiętny [0]_Cennik_A" xfId="2"/>
    <cellStyle name="Dziesiętny_Cennik_A" xfId="3"/>
    <cellStyle name="Hiperłącze_Cennik_A" xfId="4"/>
    <cellStyle name="Normal_Ponuka" xfId="5"/>
    <cellStyle name="Normal_R-CS CENNIK" xfId="6"/>
    <cellStyle name="normálne" xfId="0" builtinId="0"/>
    <cellStyle name="normálne_KLs" xfId="13"/>
    <cellStyle name="normální_rabatove_kategorie" xfId="7"/>
    <cellStyle name="Normalny_Arkusz1_LATO99" xfId="8"/>
    <cellStyle name="Odwiedzone hiperłącze_Cennik_A" xfId="9"/>
    <cellStyle name="Štýl 1" xfId="10"/>
    <cellStyle name="Walutowy [0]_Cennik_A" xfId="11"/>
    <cellStyle name="Walutowy_Cennik_A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77"/>
  <sheetViews>
    <sheetView tabSelected="1" view="pageBreakPreview" topLeftCell="A31" zoomScaleSheetLayoutView="100" zoomScalePageLayoutView="85" workbookViewId="0">
      <selection activeCell="G9" sqref="G9"/>
    </sheetView>
  </sheetViews>
  <sheetFormatPr defaultColWidth="9.140625" defaultRowHeight="12.75"/>
  <cols>
    <col min="1" max="1" width="6.42578125" style="2" customWidth="1"/>
    <col min="2" max="2" width="4.5703125" style="2" customWidth="1"/>
    <col min="3" max="3" width="9.140625" style="2" customWidth="1"/>
    <col min="4" max="4" width="33.7109375" style="1" customWidth="1"/>
    <col min="5" max="5" width="6" style="1" customWidth="1"/>
    <col min="6" max="6" width="15.7109375" style="3" customWidth="1"/>
    <col min="7" max="7" width="16.7109375" style="1" customWidth="1"/>
    <col min="8" max="70" width="9.140625" style="8"/>
    <col min="71" max="16384" width="9.140625" style="1"/>
  </cols>
  <sheetData>
    <row r="1" spans="1:32" s="45" customFormat="1" ht="24">
      <c r="A1" s="44" t="s">
        <v>111</v>
      </c>
      <c r="E1" s="44" t="s">
        <v>133</v>
      </c>
      <c r="G1" s="46"/>
      <c r="J1" s="46"/>
      <c r="K1" s="47"/>
      <c r="Q1" s="48"/>
      <c r="R1" s="48"/>
      <c r="S1" s="48"/>
      <c r="Z1" s="49" t="s">
        <v>112</v>
      </c>
      <c r="AA1" s="50" t="s">
        <v>113</v>
      </c>
      <c r="AB1" s="49" t="s">
        <v>114</v>
      </c>
      <c r="AC1" s="49" t="s">
        <v>115</v>
      </c>
      <c r="AD1" s="49" t="s">
        <v>116</v>
      </c>
      <c r="AE1" s="51" t="s">
        <v>117</v>
      </c>
      <c r="AF1" s="52" t="s">
        <v>118</v>
      </c>
    </row>
    <row r="2" spans="1:32" s="45" customFormat="1">
      <c r="A2" s="44" t="s">
        <v>119</v>
      </c>
      <c r="E2" s="44" t="s">
        <v>120</v>
      </c>
      <c r="G2" s="46"/>
      <c r="H2" s="53"/>
      <c r="J2" s="46"/>
      <c r="K2" s="47"/>
      <c r="Q2" s="48"/>
      <c r="R2" s="48"/>
      <c r="S2" s="48"/>
      <c r="Z2" s="49" t="s">
        <v>121</v>
      </c>
      <c r="AA2" s="54" t="s">
        <v>122</v>
      </c>
      <c r="AB2" s="54" t="s">
        <v>123</v>
      </c>
      <c r="AC2" s="54"/>
      <c r="AD2" s="55"/>
      <c r="AE2" s="51">
        <v>1</v>
      </c>
      <c r="AF2" s="56">
        <v>123.5</v>
      </c>
    </row>
    <row r="3" spans="1:32" s="45" customFormat="1">
      <c r="A3" s="44" t="s">
        <v>124</v>
      </c>
      <c r="E3" s="44" t="s">
        <v>134</v>
      </c>
      <c r="G3" s="46"/>
      <c r="J3" s="46"/>
      <c r="K3" s="47"/>
      <c r="Q3" s="48"/>
      <c r="R3" s="48"/>
      <c r="S3" s="48"/>
      <c r="Z3" s="49" t="s">
        <v>125</v>
      </c>
      <c r="AA3" s="54" t="s">
        <v>126</v>
      </c>
      <c r="AB3" s="54" t="s">
        <v>123</v>
      </c>
      <c r="AC3" s="54" t="s">
        <v>127</v>
      </c>
      <c r="AD3" s="55" t="s">
        <v>128</v>
      </c>
      <c r="AE3" s="51">
        <v>2</v>
      </c>
      <c r="AF3" s="57">
        <v>123.46</v>
      </c>
    </row>
    <row r="4" spans="1:32" s="45" customFormat="1">
      <c r="A4" s="44" t="s">
        <v>129</v>
      </c>
      <c r="Q4" s="48"/>
      <c r="R4" s="48"/>
      <c r="S4" s="48"/>
      <c r="Z4" s="49" t="s">
        <v>130</v>
      </c>
      <c r="AA4" s="54" t="s">
        <v>126</v>
      </c>
      <c r="AB4" s="54" t="s">
        <v>123</v>
      </c>
      <c r="AC4" s="54" t="s">
        <v>127</v>
      </c>
      <c r="AD4" s="55" t="s">
        <v>128</v>
      </c>
      <c r="AE4" s="51">
        <v>4</v>
      </c>
      <c r="AF4" s="58">
        <v>123.4567</v>
      </c>
    </row>
    <row r="5" spans="1:32" s="45" customFormat="1">
      <c r="A5" s="44" t="s">
        <v>132</v>
      </c>
      <c r="Q5" s="48"/>
      <c r="R5" s="48"/>
      <c r="S5" s="48"/>
      <c r="AE5" s="51" t="s">
        <v>131</v>
      </c>
      <c r="AF5" s="57">
        <v>123.46</v>
      </c>
    </row>
    <row r="6" spans="1:32" s="45" customFormat="1">
      <c r="A6" s="44"/>
      <c r="Q6" s="48"/>
      <c r="R6" s="48"/>
      <c r="S6" s="48"/>
      <c r="AE6" s="51"/>
      <c r="AF6" s="57"/>
    </row>
    <row r="7" spans="1:32">
      <c r="A7" s="4" t="s">
        <v>0</v>
      </c>
      <c r="B7" s="4" t="s">
        <v>3</v>
      </c>
      <c r="C7" s="5" t="s">
        <v>1</v>
      </c>
      <c r="D7" s="5" t="s">
        <v>2</v>
      </c>
      <c r="E7" s="6" t="s">
        <v>6</v>
      </c>
      <c r="F7" s="7" t="s">
        <v>7</v>
      </c>
      <c r="G7" s="27" t="s">
        <v>8</v>
      </c>
    </row>
    <row r="8" spans="1:32">
      <c r="A8" s="13" t="s">
        <v>45</v>
      </c>
      <c r="B8" s="11" t="s">
        <v>4</v>
      </c>
      <c r="C8" s="9">
        <v>1</v>
      </c>
      <c r="D8" s="21" t="s">
        <v>92</v>
      </c>
      <c r="E8" s="61">
        <v>0</v>
      </c>
      <c r="F8" s="10">
        <v>0</v>
      </c>
      <c r="G8" s="25">
        <v>0</v>
      </c>
    </row>
    <row r="9" spans="1:32">
      <c r="A9" s="13"/>
      <c r="B9" s="11"/>
      <c r="C9" s="9"/>
      <c r="D9" s="21"/>
      <c r="E9" s="59">
        <v>0</v>
      </c>
      <c r="F9" s="10"/>
      <c r="G9" s="25"/>
    </row>
    <row r="10" spans="1:32" ht="25.5">
      <c r="A10" s="13" t="s">
        <v>33</v>
      </c>
      <c r="B10" s="14" t="s">
        <v>4</v>
      </c>
      <c r="C10" s="16">
        <v>20</v>
      </c>
      <c r="D10" s="22" t="s">
        <v>94</v>
      </c>
      <c r="E10" s="60">
        <v>0</v>
      </c>
      <c r="F10" s="12">
        <f t="shared" ref="F10:F29" si="0">C10*E10</f>
        <v>0</v>
      </c>
      <c r="G10" s="24"/>
    </row>
    <row r="11" spans="1:32">
      <c r="A11" s="13" t="s">
        <v>11</v>
      </c>
      <c r="B11" s="14" t="s">
        <v>4</v>
      </c>
      <c r="C11" s="16">
        <v>16</v>
      </c>
      <c r="D11" s="22" t="s">
        <v>95</v>
      </c>
      <c r="E11" s="60">
        <v>0</v>
      </c>
      <c r="F11" s="12">
        <f t="shared" si="0"/>
        <v>0</v>
      </c>
      <c r="G11" s="24"/>
    </row>
    <row r="12" spans="1:32">
      <c r="A12" s="13" t="s">
        <v>16</v>
      </c>
      <c r="B12" s="14" t="s">
        <v>4</v>
      </c>
      <c r="C12" s="16">
        <v>9</v>
      </c>
      <c r="D12" s="22" t="s">
        <v>96</v>
      </c>
      <c r="E12" s="60">
        <v>0</v>
      </c>
      <c r="F12" s="12">
        <f t="shared" si="0"/>
        <v>0</v>
      </c>
      <c r="G12" s="24"/>
    </row>
    <row r="13" spans="1:32">
      <c r="A13" s="13" t="s">
        <v>10</v>
      </c>
      <c r="B13" s="14" t="s">
        <v>4</v>
      </c>
      <c r="C13" s="16">
        <v>20</v>
      </c>
      <c r="D13" s="22" t="s">
        <v>97</v>
      </c>
      <c r="E13" s="60">
        <v>0</v>
      </c>
      <c r="F13" s="12">
        <f t="shared" si="0"/>
        <v>0</v>
      </c>
      <c r="G13" s="24"/>
    </row>
    <row r="14" spans="1:32">
      <c r="A14" s="13" t="s">
        <v>12</v>
      </c>
      <c r="B14" s="14" t="s">
        <v>4</v>
      </c>
      <c r="C14" s="16">
        <v>24</v>
      </c>
      <c r="D14" s="22" t="s">
        <v>98</v>
      </c>
      <c r="E14" s="60">
        <v>0</v>
      </c>
      <c r="F14" s="12">
        <f t="shared" ref="F14:F16" si="1">C14*E14</f>
        <v>0</v>
      </c>
      <c r="G14" s="24"/>
    </row>
    <row r="15" spans="1:32" ht="25.5">
      <c r="A15" s="13" t="s">
        <v>17</v>
      </c>
      <c r="B15" s="14" t="s">
        <v>4</v>
      </c>
      <c r="C15" s="16">
        <v>6</v>
      </c>
      <c r="D15" s="22" t="s">
        <v>99</v>
      </c>
      <c r="E15" s="60">
        <v>0</v>
      </c>
      <c r="F15" s="12">
        <f t="shared" si="1"/>
        <v>0</v>
      </c>
      <c r="G15" s="24"/>
    </row>
    <row r="16" spans="1:32">
      <c r="A16" s="13" t="s">
        <v>18</v>
      </c>
      <c r="B16" s="14" t="s">
        <v>4</v>
      </c>
      <c r="C16" s="16">
        <v>95</v>
      </c>
      <c r="D16" s="22" t="s">
        <v>57</v>
      </c>
      <c r="E16" s="60">
        <v>0</v>
      </c>
      <c r="F16" s="12">
        <f t="shared" si="1"/>
        <v>0</v>
      </c>
      <c r="G16" s="24"/>
    </row>
    <row r="17" spans="1:7">
      <c r="A17" s="13"/>
      <c r="B17" s="14"/>
      <c r="C17" s="16"/>
      <c r="D17" s="22"/>
      <c r="E17" s="17"/>
      <c r="F17" s="12"/>
      <c r="G17" s="24"/>
    </row>
    <row r="18" spans="1:7">
      <c r="A18" s="13"/>
      <c r="B18" s="14"/>
      <c r="C18" s="16"/>
      <c r="D18" s="22"/>
      <c r="E18" s="17"/>
      <c r="F18" s="12"/>
      <c r="G18" s="24"/>
    </row>
    <row r="19" spans="1:7">
      <c r="A19" s="13" t="s">
        <v>19</v>
      </c>
      <c r="B19" s="14" t="s">
        <v>5</v>
      </c>
      <c r="C19" s="9">
        <v>1800</v>
      </c>
      <c r="D19" s="22" t="s">
        <v>102</v>
      </c>
      <c r="E19" s="17">
        <v>0</v>
      </c>
      <c r="F19" s="12">
        <f t="shared" si="0"/>
        <v>0</v>
      </c>
      <c r="G19" s="24"/>
    </row>
    <row r="20" spans="1:7">
      <c r="A20" s="13" t="s">
        <v>20</v>
      </c>
      <c r="B20" s="14" t="s">
        <v>5</v>
      </c>
      <c r="C20" s="9">
        <v>1600</v>
      </c>
      <c r="D20" s="22" t="s">
        <v>103</v>
      </c>
      <c r="E20" s="17">
        <v>0</v>
      </c>
      <c r="F20" s="12">
        <f t="shared" si="0"/>
        <v>0</v>
      </c>
      <c r="G20" s="24"/>
    </row>
    <row r="21" spans="1:7">
      <c r="A21" s="13" t="s">
        <v>21</v>
      </c>
      <c r="B21" s="14" t="s">
        <v>5</v>
      </c>
      <c r="C21" s="9">
        <v>850</v>
      </c>
      <c r="D21" s="22" t="s">
        <v>104</v>
      </c>
      <c r="E21" s="17">
        <v>0</v>
      </c>
      <c r="F21" s="12">
        <f t="shared" si="0"/>
        <v>0</v>
      </c>
      <c r="G21" s="24"/>
    </row>
    <row r="22" spans="1:7">
      <c r="A22" s="13" t="s">
        <v>43</v>
      </c>
      <c r="B22" s="14" t="s">
        <v>5</v>
      </c>
      <c r="C22" s="9">
        <v>450</v>
      </c>
      <c r="D22" s="22" t="s">
        <v>105</v>
      </c>
      <c r="E22" s="17">
        <v>0</v>
      </c>
      <c r="F22" s="12">
        <f t="shared" si="0"/>
        <v>0</v>
      </c>
      <c r="G22" s="24"/>
    </row>
    <row r="23" spans="1:7">
      <c r="A23" s="13" t="s">
        <v>22</v>
      </c>
      <c r="B23" s="14" t="s">
        <v>5</v>
      </c>
      <c r="C23" s="9">
        <v>80</v>
      </c>
      <c r="D23" s="22" t="s">
        <v>106</v>
      </c>
      <c r="E23" s="17">
        <v>0</v>
      </c>
      <c r="F23" s="12">
        <f t="shared" si="0"/>
        <v>0</v>
      </c>
      <c r="G23" s="24"/>
    </row>
    <row r="24" spans="1:7">
      <c r="A24" s="13" t="s">
        <v>23</v>
      </c>
      <c r="B24" s="14" t="s">
        <v>5</v>
      </c>
      <c r="C24" s="9">
        <v>60</v>
      </c>
      <c r="D24" s="22" t="s">
        <v>100</v>
      </c>
      <c r="E24" s="17">
        <v>0</v>
      </c>
      <c r="F24" s="12">
        <f t="shared" si="0"/>
        <v>0</v>
      </c>
      <c r="G24" s="24"/>
    </row>
    <row r="25" spans="1:7">
      <c r="A25" s="13" t="s">
        <v>24</v>
      </c>
      <c r="B25" s="14" t="s">
        <v>5</v>
      </c>
      <c r="C25" s="9">
        <v>80</v>
      </c>
      <c r="D25" s="22" t="s">
        <v>42</v>
      </c>
      <c r="E25" s="17">
        <v>0</v>
      </c>
      <c r="F25" s="12">
        <f t="shared" si="0"/>
        <v>0</v>
      </c>
      <c r="G25" s="24"/>
    </row>
    <row r="26" spans="1:7">
      <c r="A26" s="13" t="s">
        <v>25</v>
      </c>
      <c r="B26" s="14" t="s">
        <v>5</v>
      </c>
      <c r="C26" s="9">
        <v>450</v>
      </c>
      <c r="D26" s="22" t="s">
        <v>46</v>
      </c>
      <c r="E26" s="17">
        <v>0</v>
      </c>
      <c r="F26" s="12">
        <f t="shared" si="0"/>
        <v>0</v>
      </c>
      <c r="G26" s="24"/>
    </row>
    <row r="27" spans="1:7">
      <c r="A27" s="13" t="s">
        <v>26</v>
      </c>
      <c r="B27" s="14" t="s">
        <v>5</v>
      </c>
      <c r="C27" s="9">
        <v>150</v>
      </c>
      <c r="D27" s="22" t="s">
        <v>47</v>
      </c>
      <c r="E27" s="17">
        <v>0</v>
      </c>
      <c r="F27" s="12">
        <f t="shared" si="0"/>
        <v>0</v>
      </c>
      <c r="G27" s="24"/>
    </row>
    <row r="28" spans="1:7">
      <c r="A28" s="13" t="s">
        <v>27</v>
      </c>
      <c r="B28" s="14" t="s">
        <v>4</v>
      </c>
      <c r="C28" s="16">
        <v>600</v>
      </c>
      <c r="D28" s="22" t="s">
        <v>35</v>
      </c>
      <c r="E28" s="17">
        <v>0</v>
      </c>
      <c r="F28" s="12">
        <f t="shared" si="0"/>
        <v>0</v>
      </c>
      <c r="G28" s="24"/>
    </row>
    <row r="29" spans="1:7">
      <c r="A29" s="13" t="s">
        <v>28</v>
      </c>
      <c r="B29" s="14" t="s">
        <v>4</v>
      </c>
      <c r="C29" s="16">
        <v>700</v>
      </c>
      <c r="D29" s="22" t="s">
        <v>36</v>
      </c>
      <c r="E29" s="17">
        <v>0</v>
      </c>
      <c r="F29" s="12">
        <f t="shared" si="0"/>
        <v>0</v>
      </c>
      <c r="G29" s="24"/>
    </row>
    <row r="30" spans="1:7">
      <c r="A30" s="13" t="s">
        <v>38</v>
      </c>
      <c r="B30" s="15" t="s">
        <v>4</v>
      </c>
      <c r="C30" s="15">
        <v>800</v>
      </c>
      <c r="D30" s="22" t="s">
        <v>37</v>
      </c>
      <c r="E30" s="39" t="s">
        <v>135</v>
      </c>
      <c r="F30" s="19">
        <f>E30*C30</f>
        <v>0</v>
      </c>
      <c r="G30" s="24"/>
    </row>
    <row r="31" spans="1:7">
      <c r="A31" s="13" t="s">
        <v>29</v>
      </c>
      <c r="B31" s="15" t="s">
        <v>5</v>
      </c>
      <c r="C31" s="15">
        <v>850</v>
      </c>
      <c r="D31" s="22" t="s">
        <v>49</v>
      </c>
      <c r="E31" s="39" t="s">
        <v>135</v>
      </c>
      <c r="F31" s="19">
        <f>E31*C31</f>
        <v>0</v>
      </c>
      <c r="G31" s="24"/>
    </row>
    <row r="32" spans="1:7">
      <c r="A32" s="13" t="s">
        <v>30</v>
      </c>
      <c r="B32" s="15" t="s">
        <v>5</v>
      </c>
      <c r="C32" s="15">
        <v>800</v>
      </c>
      <c r="D32" s="22" t="s">
        <v>58</v>
      </c>
      <c r="E32" s="39" t="s">
        <v>135</v>
      </c>
      <c r="F32" s="19">
        <f t="shared" ref="F32:F34" si="2">E32*C32</f>
        <v>0</v>
      </c>
      <c r="G32" s="24"/>
    </row>
    <row r="33" spans="1:7">
      <c r="A33" s="13" t="s">
        <v>31</v>
      </c>
      <c r="B33" s="15" t="s">
        <v>5</v>
      </c>
      <c r="C33" s="15">
        <v>2400</v>
      </c>
      <c r="D33" s="22" t="s">
        <v>59</v>
      </c>
      <c r="E33" s="39" t="s">
        <v>135</v>
      </c>
      <c r="F33" s="19">
        <f t="shared" si="2"/>
        <v>0</v>
      </c>
      <c r="G33" s="24"/>
    </row>
    <row r="34" spans="1:7">
      <c r="A34" s="13" t="s">
        <v>62</v>
      </c>
      <c r="B34" s="15" t="s">
        <v>5</v>
      </c>
      <c r="C34" s="15">
        <v>140</v>
      </c>
      <c r="D34" s="22" t="s">
        <v>60</v>
      </c>
      <c r="E34" s="39" t="s">
        <v>135</v>
      </c>
      <c r="F34" s="19">
        <f t="shared" si="2"/>
        <v>0</v>
      </c>
      <c r="G34" s="24"/>
    </row>
    <row r="35" spans="1:7">
      <c r="A35" s="13" t="s">
        <v>63</v>
      </c>
      <c r="B35" s="15" t="s">
        <v>4</v>
      </c>
      <c r="C35" s="15">
        <v>80</v>
      </c>
      <c r="D35" s="22" t="s">
        <v>41</v>
      </c>
      <c r="E35" s="18">
        <v>0</v>
      </c>
      <c r="F35" s="19">
        <f>E35*C35</f>
        <v>0</v>
      </c>
      <c r="G35" s="24"/>
    </row>
    <row r="36" spans="1:7">
      <c r="A36" s="13" t="s">
        <v>64</v>
      </c>
      <c r="B36" s="15" t="s">
        <v>4</v>
      </c>
      <c r="C36" s="15">
        <v>2</v>
      </c>
      <c r="D36" s="22" t="s">
        <v>34</v>
      </c>
      <c r="E36" s="18">
        <v>0</v>
      </c>
      <c r="F36" s="19">
        <f>C36*E36</f>
        <v>0</v>
      </c>
      <c r="G36" s="24"/>
    </row>
    <row r="37" spans="1:7">
      <c r="A37" s="13" t="s">
        <v>65</v>
      </c>
      <c r="B37" s="15" t="s">
        <v>9</v>
      </c>
      <c r="C37" s="15"/>
      <c r="D37" s="23" t="s">
        <v>32</v>
      </c>
      <c r="E37" s="18"/>
      <c r="F37" s="19">
        <f>0.05*SUM(F10:F36)</f>
        <v>0</v>
      </c>
      <c r="G37" s="24"/>
    </row>
    <row r="38" spans="1:7">
      <c r="A38" s="13" t="s">
        <v>66</v>
      </c>
      <c r="B38" s="15" t="s">
        <v>5</v>
      </c>
      <c r="C38" s="15">
        <v>60</v>
      </c>
      <c r="D38" s="23" t="s">
        <v>101</v>
      </c>
      <c r="E38" s="18">
        <v>0</v>
      </c>
      <c r="F38" s="19">
        <f>E38*C38</f>
        <v>0</v>
      </c>
      <c r="G38" s="24"/>
    </row>
    <row r="39" spans="1:7">
      <c r="A39" s="13"/>
      <c r="B39" s="15"/>
      <c r="C39" s="15"/>
      <c r="D39" s="23"/>
      <c r="E39" s="38"/>
      <c r="F39" s="38"/>
      <c r="G39" s="38"/>
    </row>
    <row r="40" spans="1:7">
      <c r="A40" s="13" t="s">
        <v>67</v>
      </c>
      <c r="B40" s="15" t="s">
        <v>4</v>
      </c>
      <c r="C40" s="15">
        <v>1</v>
      </c>
      <c r="D40" s="43" t="s">
        <v>107</v>
      </c>
      <c r="E40" s="40">
        <v>0</v>
      </c>
      <c r="F40" s="40">
        <f>E40*C40</f>
        <v>0</v>
      </c>
      <c r="G40" s="38"/>
    </row>
    <row r="41" spans="1:7">
      <c r="A41" s="13" t="s">
        <v>68</v>
      </c>
      <c r="B41" s="15" t="s">
        <v>4</v>
      </c>
      <c r="C41" s="15">
        <v>13</v>
      </c>
      <c r="D41" s="43" t="s">
        <v>109</v>
      </c>
      <c r="E41" s="40">
        <v>0</v>
      </c>
      <c r="F41" s="40">
        <f t="shared" ref="F41:F42" si="3">E41*C41</f>
        <v>0</v>
      </c>
      <c r="G41" s="38"/>
    </row>
    <row r="42" spans="1:7">
      <c r="A42" s="13" t="s">
        <v>69</v>
      </c>
      <c r="B42" s="15" t="s">
        <v>4</v>
      </c>
      <c r="C42" s="15">
        <v>12</v>
      </c>
      <c r="D42" s="43" t="s">
        <v>110</v>
      </c>
      <c r="E42" s="40">
        <v>0</v>
      </c>
      <c r="F42" s="40">
        <f t="shared" si="3"/>
        <v>0</v>
      </c>
      <c r="G42" s="38"/>
    </row>
    <row r="43" spans="1:7">
      <c r="A43" s="13"/>
      <c r="B43" s="15"/>
      <c r="C43" s="15"/>
      <c r="D43" s="23"/>
      <c r="E43" s="38"/>
      <c r="F43" s="38"/>
      <c r="G43" s="38"/>
    </row>
    <row r="44" spans="1:7">
      <c r="A44" s="13"/>
      <c r="B44" s="15"/>
      <c r="C44" s="15"/>
      <c r="D44" s="21" t="s">
        <v>13</v>
      </c>
      <c r="E44" s="18"/>
      <c r="F44" s="19">
        <f>SUM(F10:F42)</f>
        <v>0</v>
      </c>
      <c r="G44" s="24"/>
    </row>
    <row r="45" spans="1:7">
      <c r="A45" s="13"/>
      <c r="B45" s="15"/>
      <c r="C45" s="15"/>
      <c r="D45" s="21" t="s">
        <v>14</v>
      </c>
      <c r="E45" s="18"/>
      <c r="F45" s="19"/>
      <c r="G45" s="24">
        <f>F44*0.95</f>
        <v>0</v>
      </c>
    </row>
    <row r="46" spans="1:7">
      <c r="A46" s="13"/>
      <c r="B46" s="15"/>
      <c r="C46" s="15"/>
      <c r="D46" s="20" t="s">
        <v>15</v>
      </c>
      <c r="E46" s="18"/>
      <c r="F46" s="26">
        <f>F44+G45</f>
        <v>0</v>
      </c>
      <c r="G46" s="24"/>
    </row>
    <row r="47" spans="1:7">
      <c r="A47" s="13"/>
      <c r="B47" s="15"/>
      <c r="C47" s="15"/>
      <c r="D47" s="20"/>
      <c r="E47" s="18"/>
      <c r="F47" s="19"/>
      <c r="G47" s="24"/>
    </row>
    <row r="48" spans="1:7">
      <c r="A48" s="13" t="s">
        <v>70</v>
      </c>
      <c r="B48" s="15" t="s">
        <v>4</v>
      </c>
      <c r="C48" s="15">
        <v>95</v>
      </c>
      <c r="D48" s="21" t="s">
        <v>40</v>
      </c>
      <c r="E48" s="18">
        <v>0</v>
      </c>
      <c r="F48" s="19">
        <f>E48*C48</f>
        <v>0</v>
      </c>
      <c r="G48" s="24"/>
    </row>
    <row r="49" spans="1:7">
      <c r="A49" s="13" t="s">
        <v>61</v>
      </c>
      <c r="B49" s="15" t="s">
        <v>4</v>
      </c>
      <c r="C49" s="15">
        <v>104</v>
      </c>
      <c r="D49" s="21" t="s">
        <v>44</v>
      </c>
      <c r="E49" s="18">
        <v>0</v>
      </c>
      <c r="F49" s="19">
        <f>E49*C49</f>
        <v>0</v>
      </c>
      <c r="G49" s="24"/>
    </row>
    <row r="50" spans="1:7">
      <c r="A50" s="13"/>
      <c r="B50" s="15"/>
      <c r="C50" s="15"/>
      <c r="D50" s="21"/>
      <c r="E50" s="18">
        <v>0</v>
      </c>
      <c r="F50" s="19"/>
      <c r="G50" s="24"/>
    </row>
    <row r="51" spans="1:7">
      <c r="A51" s="13" t="s">
        <v>71</v>
      </c>
      <c r="B51" s="15" t="s">
        <v>4</v>
      </c>
      <c r="C51" s="15">
        <v>1</v>
      </c>
      <c r="D51" s="21" t="s">
        <v>48</v>
      </c>
      <c r="E51" s="18">
        <v>0</v>
      </c>
      <c r="F51" s="41">
        <f t="shared" ref="F51:F58" si="4">E51*C51</f>
        <v>0</v>
      </c>
      <c r="G51" s="24"/>
    </row>
    <row r="52" spans="1:7">
      <c r="A52" s="13"/>
      <c r="B52" s="15"/>
      <c r="C52" s="15"/>
      <c r="D52" s="21"/>
      <c r="E52" s="18">
        <v>0</v>
      </c>
      <c r="F52" s="41"/>
      <c r="G52" s="24"/>
    </row>
    <row r="53" spans="1:7" ht="25.5">
      <c r="A53" s="13" t="s">
        <v>72</v>
      </c>
      <c r="B53" s="15" t="s">
        <v>54</v>
      </c>
      <c r="C53" s="15">
        <v>24</v>
      </c>
      <c r="D53" s="21" t="s">
        <v>50</v>
      </c>
      <c r="E53" s="18">
        <v>0</v>
      </c>
      <c r="F53" s="41">
        <f t="shared" si="4"/>
        <v>0</v>
      </c>
      <c r="G53" s="24"/>
    </row>
    <row r="54" spans="1:7">
      <c r="A54" s="13" t="s">
        <v>73</v>
      </c>
      <c r="B54" s="15" t="s">
        <v>5</v>
      </c>
      <c r="C54" s="15">
        <v>1600</v>
      </c>
      <c r="D54" s="21" t="s">
        <v>51</v>
      </c>
      <c r="E54" s="18">
        <v>0</v>
      </c>
      <c r="F54" s="41">
        <f t="shared" si="4"/>
        <v>0</v>
      </c>
      <c r="G54" s="24"/>
    </row>
    <row r="55" spans="1:7">
      <c r="A55" s="13" t="s">
        <v>74</v>
      </c>
      <c r="B55" s="15" t="s">
        <v>4</v>
      </c>
      <c r="C55" s="15">
        <v>95</v>
      </c>
      <c r="D55" s="21" t="s">
        <v>53</v>
      </c>
      <c r="E55" s="18">
        <v>0</v>
      </c>
      <c r="F55" s="41">
        <f t="shared" si="4"/>
        <v>0</v>
      </c>
      <c r="G55" s="24"/>
    </row>
    <row r="56" spans="1:7">
      <c r="A56" s="13" t="s">
        <v>75</v>
      </c>
      <c r="B56" s="15" t="s">
        <v>4</v>
      </c>
      <c r="C56" s="15">
        <v>5</v>
      </c>
      <c r="D56" s="21" t="s">
        <v>52</v>
      </c>
      <c r="E56" s="18">
        <v>0</v>
      </c>
      <c r="F56" s="41">
        <f t="shared" si="4"/>
        <v>0</v>
      </c>
      <c r="G56" s="24"/>
    </row>
    <row r="57" spans="1:7">
      <c r="A57" s="13" t="s">
        <v>76</v>
      </c>
      <c r="B57" s="15" t="s">
        <v>4</v>
      </c>
      <c r="C57" s="15">
        <v>29</v>
      </c>
      <c r="D57" s="21" t="s">
        <v>55</v>
      </c>
      <c r="E57" s="18">
        <v>0</v>
      </c>
      <c r="F57" s="41">
        <f t="shared" si="4"/>
        <v>0</v>
      </c>
      <c r="G57" s="24"/>
    </row>
    <row r="58" spans="1:7">
      <c r="A58" s="13" t="s">
        <v>77</v>
      </c>
      <c r="B58" s="15" t="s">
        <v>5</v>
      </c>
      <c r="C58" s="15">
        <v>3200</v>
      </c>
      <c r="D58" s="21" t="s">
        <v>108</v>
      </c>
      <c r="E58" s="18">
        <v>0</v>
      </c>
      <c r="F58" s="41">
        <f t="shared" si="4"/>
        <v>0</v>
      </c>
      <c r="G58" s="24"/>
    </row>
    <row r="59" spans="1:7">
      <c r="A59" s="13"/>
      <c r="B59" s="15"/>
      <c r="C59" s="15"/>
      <c r="D59" s="21"/>
      <c r="E59" s="18"/>
      <c r="F59" s="41"/>
      <c r="G59" s="24"/>
    </row>
    <row r="60" spans="1:7" ht="25.5">
      <c r="A60" s="13" t="s">
        <v>91</v>
      </c>
      <c r="B60" s="15" t="s">
        <v>5</v>
      </c>
      <c r="C60" s="15">
        <v>350</v>
      </c>
      <c r="D60" s="21" t="s">
        <v>89</v>
      </c>
      <c r="E60" s="18">
        <v>0</v>
      </c>
      <c r="F60" s="41">
        <f>E60*C60</f>
        <v>0</v>
      </c>
      <c r="G60" s="24"/>
    </row>
    <row r="61" spans="1:7">
      <c r="A61" s="13" t="s">
        <v>78</v>
      </c>
      <c r="B61" s="15" t="s">
        <v>90</v>
      </c>
      <c r="C61" s="15">
        <v>327</v>
      </c>
      <c r="D61" s="21" t="s">
        <v>85</v>
      </c>
      <c r="E61" s="18">
        <v>0</v>
      </c>
      <c r="F61" s="41">
        <f t="shared" ref="F61:F64" si="5">E61*C61</f>
        <v>0</v>
      </c>
      <c r="G61" s="24"/>
    </row>
    <row r="62" spans="1:7">
      <c r="A62" s="13" t="s">
        <v>79</v>
      </c>
      <c r="B62" s="15" t="s">
        <v>90</v>
      </c>
      <c r="C62" s="15">
        <v>28</v>
      </c>
      <c r="D62" s="21" t="s">
        <v>86</v>
      </c>
      <c r="E62" s="18">
        <v>0</v>
      </c>
      <c r="F62" s="41">
        <f t="shared" si="5"/>
        <v>0</v>
      </c>
      <c r="G62" s="24"/>
    </row>
    <row r="63" spans="1:7">
      <c r="A63" s="13" t="s">
        <v>80</v>
      </c>
      <c r="B63" s="15" t="s">
        <v>90</v>
      </c>
      <c r="C63" s="15">
        <v>65</v>
      </c>
      <c r="D63" s="21" t="s">
        <v>87</v>
      </c>
      <c r="E63" s="18">
        <v>0</v>
      </c>
      <c r="F63" s="41">
        <f t="shared" si="5"/>
        <v>0</v>
      </c>
      <c r="G63" s="24"/>
    </row>
    <row r="64" spans="1:7">
      <c r="A64" s="13" t="s">
        <v>81</v>
      </c>
      <c r="B64" s="15" t="s">
        <v>4</v>
      </c>
      <c r="C64" s="15">
        <v>80</v>
      </c>
      <c r="D64" s="21" t="s">
        <v>88</v>
      </c>
      <c r="E64" s="18">
        <v>0</v>
      </c>
      <c r="F64" s="41">
        <f t="shared" si="5"/>
        <v>0</v>
      </c>
      <c r="G64" s="24"/>
    </row>
    <row r="65" spans="1:7">
      <c r="A65" s="13" t="s">
        <v>82</v>
      </c>
      <c r="B65" s="15" t="s">
        <v>4</v>
      </c>
      <c r="C65" s="15">
        <v>1</v>
      </c>
      <c r="D65" s="21" t="s">
        <v>93</v>
      </c>
      <c r="E65" s="18">
        <v>0</v>
      </c>
      <c r="F65" s="41"/>
      <c r="G65" s="24">
        <f>E65</f>
        <v>0</v>
      </c>
    </row>
    <row r="66" spans="1:7">
      <c r="A66" s="13"/>
      <c r="B66" s="15"/>
      <c r="C66" s="15"/>
      <c r="D66" s="21"/>
      <c r="E66" s="18"/>
      <c r="F66" s="41"/>
      <c r="G66" s="24"/>
    </row>
    <row r="67" spans="1:7">
      <c r="A67" s="13"/>
      <c r="B67" s="15"/>
      <c r="C67" s="15"/>
      <c r="D67" s="21"/>
      <c r="E67" s="18"/>
      <c r="F67" s="19"/>
      <c r="G67" s="24"/>
    </row>
    <row r="68" spans="1:7">
      <c r="A68" s="13" t="s">
        <v>83</v>
      </c>
      <c r="B68" s="15" t="s">
        <v>4</v>
      </c>
      <c r="C68" s="15">
        <v>1</v>
      </c>
      <c r="D68" s="23" t="s">
        <v>39</v>
      </c>
      <c r="E68" s="18">
        <v>0</v>
      </c>
      <c r="F68" s="19">
        <v>0</v>
      </c>
      <c r="G68" s="24"/>
    </row>
    <row r="69" spans="1:7">
      <c r="A69" s="13" t="s">
        <v>84</v>
      </c>
      <c r="B69" s="15" t="s">
        <v>4</v>
      </c>
      <c r="C69" s="15">
        <v>1</v>
      </c>
      <c r="D69" s="23" t="s">
        <v>56</v>
      </c>
      <c r="E69" s="18">
        <v>0</v>
      </c>
      <c r="F69" s="19">
        <v>0</v>
      </c>
      <c r="G69" s="24"/>
    </row>
    <row r="70" spans="1:7">
      <c r="A70" s="13"/>
      <c r="B70" s="15"/>
      <c r="C70" s="15"/>
      <c r="D70" s="23"/>
      <c r="E70" s="18"/>
      <c r="F70" s="26"/>
      <c r="G70" s="24"/>
    </row>
    <row r="71" spans="1:7">
      <c r="A71" s="13"/>
      <c r="B71" s="15"/>
      <c r="C71" s="15"/>
      <c r="D71" s="21" t="s">
        <v>7</v>
      </c>
      <c r="E71" s="18"/>
      <c r="F71" s="26">
        <f>F44+F48+F68+F69+F8+F49+F51+F53+F54+F55+F56+F57+F60+F61+F62+F63+F64+F66+F58</f>
        <v>0</v>
      </c>
      <c r="G71" s="24"/>
    </row>
    <row r="72" spans="1:7">
      <c r="A72" s="37"/>
      <c r="B72" s="37"/>
      <c r="C72" s="37"/>
      <c r="D72" s="21" t="s">
        <v>8</v>
      </c>
      <c r="E72" s="40"/>
      <c r="F72" s="41"/>
      <c r="G72" s="42">
        <f>G45+G8+G65</f>
        <v>0</v>
      </c>
    </row>
    <row r="73" spans="1:7">
      <c r="A73" s="37"/>
      <c r="B73" s="37"/>
      <c r="C73" s="37"/>
      <c r="D73" s="20"/>
      <c r="E73" s="40"/>
      <c r="F73" s="42">
        <f>F71+G72</f>
        <v>0</v>
      </c>
      <c r="G73" s="40"/>
    </row>
    <row r="74" spans="1:7">
      <c r="A74" s="28"/>
      <c r="B74" s="29"/>
      <c r="C74" s="29"/>
      <c r="D74" s="34"/>
      <c r="E74" s="31"/>
      <c r="F74" s="32"/>
      <c r="G74" s="33"/>
    </row>
    <row r="75" spans="1:7">
      <c r="C75" s="35"/>
      <c r="D75" s="34"/>
      <c r="E75" s="36"/>
    </row>
    <row r="76" spans="1:7">
      <c r="C76" s="35"/>
      <c r="D76" s="30"/>
      <c r="E76" s="36"/>
    </row>
    <row r="77" spans="1:7">
      <c r="D77" s="30"/>
    </row>
  </sheetData>
  <phoneticPr fontId="10" type="noConversion"/>
  <pageMargins left="0.25" right="0.25" top="0.75" bottom="0.75" header="0.3" footer="0.3"/>
  <pageSetup paperSize="9" scale="96" orientation="portrait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Rozpočet</vt:lpstr>
      <vt:lpstr>Rozpočet!Oblasť_tlače</vt:lpstr>
    </vt:vector>
  </TitlesOfParts>
  <Company>Schneider-Electric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Archív cenových ponúk</dc:title>
  <dc:subject>Archivácia</dc:subject>
  <dc:creator>Uhlar</dc:creator>
  <cp:lastModifiedBy>Toshiba</cp:lastModifiedBy>
  <cp:lastPrinted>2019-01-17T18:26:22Z</cp:lastPrinted>
  <dcterms:created xsi:type="dcterms:W3CDTF">2010-07-06T12:45:34Z</dcterms:created>
  <dcterms:modified xsi:type="dcterms:W3CDTF">2021-12-06T07:38:20Z</dcterms:modified>
</cp:coreProperties>
</file>